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<sst xmlns="http://schemas.openxmlformats.org/spreadsheetml/2006/main" count="175" uniqueCount="67">
  <si>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</si>
  <si>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</si>
  <si>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</si>
  <si>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</si>
  <si>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</si>
  <si>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</si>
  <si>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</si>
  <si>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</si>
  <si>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</si>
  <si>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</si>
  <si>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</si>
  <si>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</si>
  <si>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</si>
  <si>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</si>
  <si>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</si>
  <si>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</si>
  <si>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</si>
  <si>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</si>
  <si>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</si>
  <si>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</si>
  <si>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</si>
  <si>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</si>
  <si>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</si>
  <si>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</si>
  <si>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</si>
  <si>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</si>
  <si>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</si>
  <si>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</si>
  <si>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</si>
  <si>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</si>
  <si>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</si>
  <si>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</si>
  <si>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</si>
  <si>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</si>
  <si>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</si>
  <si>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</si>
  <si>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</si>
  <si>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</si>
  <si>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</si>
  <si>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</si>
  <si>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</si>
  <si>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</si>
  <si>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</si>
  <si>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</si>
  <si>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</si>
  <si>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</si>
  <si>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</si>
  <si>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</si>
  <si>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</si>
  <si>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</si>
  <si>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</si>
  <si>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</si>
  <si>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</si>
  <si>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</si>
  <si>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</si>
  <si>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</si>
  <si>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</si>
  <si>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</si>
  <si>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</si>
  <si>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</si>
  <si>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</si>
  <si>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</si>
  <si>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</si>
  <si>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</si>
  <si>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</si>
  <si>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</si>
  <si>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"Шатровская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</si>
</sst>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10</v>
      </c>
      <c r="I7" s="4">
        <f>IF(V_пр_1_8&gt;0,1,0)</f>
        <v>1</v>
      </c>
      <c r="J7" s="4"/>
      <c r="L7" s="14"/>
      <c r="M7" s="14"/>
      <c r="N7" s="14"/>
      <c r="O7" s="9">
        <f>SUM(O8:O23)</f>
        <v>8</v>
      </c>
      <c r="P7" s="26">
        <f>SUM(P8:P23)</f>
        <v>3.5</v>
      </c>
      <c r="Q7" s="12">
        <f>IF(E7=0,0,MAX(O7,P7))</f>
        <v>0</v>
      </c>
    </row>
    <row r="8" spans="1:17" ht="33.75">
      <c r="A8" s="17" t="s">
        <v>20</v>
      </c>
      <c r="B8" s="2">
        <v>0.0005274</v>
      </c>
      <c r="C8" s="4" t="s">
        <v>50</v>
      </c>
      <c r="D8" s="4" t="s">
        <v>50</v>
      </c>
      <c r="E8" s="2">
        <v>0.0007107</v>
      </c>
      <c r="F8" s="2">
        <f>IF(AND(B8=0,E8&gt;0),100,(IF(B8=0,0,E8/B8*100-100)))</f>
        <v>34.755403868031834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0.0069318</v>
      </c>
      <c r="C9" s="4" t="s">
        <v>50</v>
      </c>
      <c r="D9" s="4" t="s">
        <v>50</v>
      </c>
      <c r="E9" s="2">
        <v>0.0053509</v>
      </c>
      <c r="F9" s="2">
        <f>IF(AND(B9=0,E9&gt;0),100,(IF(B9=0,0,E9/B9*100-100)))</f>
        <v>-22.806486049799474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0.0010526</v>
      </c>
      <c r="C12" s="4" t="s">
        <v>50</v>
      </c>
      <c r="D12" s="4" t="s">
        <v>50</v>
      </c>
      <c r="E12" s="2">
        <v>0.0004651</v>
      </c>
      <c r="F12" s="2">
        <f>IF(AND(B12=0,E12&gt;0),100,(IF(B12=0,0,E12/B12*100-100)))</f>
        <v>-55.814174425232764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0.659</v>
      </c>
      <c r="C13" s="2">
        <v>0.95</v>
      </c>
      <c r="D13" s="4" t="s">
        <v>50</v>
      </c>
      <c r="E13" s="2">
        <v>0.757</v>
      </c>
      <c r="F13" s="4" t="s">
        <v>50</v>
      </c>
      <c r="G13" s="2">
        <f>IF(C13=0,0,E13/C13*100)</f>
        <v>79.6842105263158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2.19E-05</v>
      </c>
      <c r="C14" s="4" t="s">
        <v>50</v>
      </c>
      <c r="D14" s="4" t="s">
        <v>50</v>
      </c>
      <c r="E14" s="2">
        <v>0.0002936</v>
      </c>
      <c r="F14" s="2">
        <f>IF(AND(B14=0,E14&gt;0),100,(IF(B14=0,0,E14/B14*100-100)))</f>
        <v>1240.6392694063927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0.0027921</v>
      </c>
      <c r="C15" s="4" t="s">
        <v>50</v>
      </c>
      <c r="D15" s="4" t="s">
        <v>50</v>
      </c>
      <c r="E15" s="2">
        <v>0.0012813</v>
      </c>
      <c r="F15" s="2">
        <f>IF(AND(B15=0,E15&gt;0),100,(IF(B15=0,0,E15/B15*100-100)))</f>
        <v>-54.10980982056517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2.32E-05</v>
      </c>
      <c r="C16" s="2">
        <v>1</v>
      </c>
      <c r="D16" s="4" t="s">
        <v>50</v>
      </c>
      <c r="E16" s="2">
        <v>0.0002171</v>
      </c>
      <c r="F16" s="4" t="s">
        <v>50</v>
      </c>
      <c r="G16" s="2">
        <f>IF(C16=0,0,E16/C16*100)</f>
        <v>0.02171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1.28E-05</v>
      </c>
      <c r="C18" s="2">
        <v>1</v>
      </c>
      <c r="D18" s="4" t="s">
        <v>50</v>
      </c>
      <c r="E18" s="2">
        <v>9.8E-05</v>
      </c>
      <c r="F18" s="4" t="s">
        <v>50</v>
      </c>
      <c r="G18" s="2">
        <f>IF(C18=0,0,E18/C18*100)</f>
        <v>0.0098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0.0060474</v>
      </c>
      <c r="C19" s="4" t="s">
        <v>50</v>
      </c>
      <c r="D19" s="4" t="s">
        <v>50</v>
      </c>
      <c r="E19" s="2">
        <v>0.0049565</v>
      </c>
      <c r="F19" s="2">
        <f>IF(AND(B19=0,E19&gt;0),100,(IF(B19=0,0,E19/B19*100-100)))</f>
        <v>-18.03915732380858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0.0011779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6E-07</v>
      </c>
      <c r="C21" s="4" t="s">
        <v>50</v>
      </c>
      <c r="D21" s="4" t="s">
        <v>50</v>
      </c>
      <c r="E21" s="2">
        <v>6.1E-06</v>
      </c>
      <c r="F21" s="2">
        <f>IF(AND(B21=0,E21&gt;0),100,(IF(B21=0,0,E21/B21*100-100)))</f>
        <v>916.6666666666667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0.08693333333333333</v>
      </c>
      <c r="E22" s="2">
        <v>0.1081</v>
      </c>
      <c r="F22" s="2">
        <f>IF(AND(D22=0,E22&gt;0),100,(IF(D22=0,0,E22/D22*100-100)))</f>
        <v>24.34815950920246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0.00011316666666666668</v>
      </c>
      <c r="E23" s="2">
        <v>3.95E-05</v>
      </c>
      <c r="F23" s="2">
        <f>IF(AND(D23=0,E23&gt;0),100,(IF(D23=0,0,E23/D23*100-100)))</f>
        <v>-65.09572901325478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1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4</v>
      </c>
      <c r="P24" s="11">
        <f>SUM(P25:P31)</f>
        <v>4</v>
      </c>
      <c r="Q24" s="12">
        <f t="shared" si="0"/>
        <v>0</v>
      </c>
    </row>
    <row r="25" spans="1:17" s="24" customFormat="1" ht="22.5">
      <c r="A25" s="18" t="s">
        <v>36</v>
      </c>
      <c r="B25" s="19">
        <v>0.64</v>
      </c>
      <c r="C25" s="20">
        <v>0.95</v>
      </c>
      <c r="D25" s="19" t="s">
        <v>50</v>
      </c>
      <c r="E25" s="20">
        <v>0.67</v>
      </c>
      <c r="F25" s="19" t="s">
        <v>50</v>
      </c>
      <c r="G25" s="20">
        <f aca="true" t="shared" si="2" ref="G25:G30">IF(C25=0,0,E25/C25*100)</f>
        <v>70.5263157894737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0.677</v>
      </c>
      <c r="C26" s="2">
        <v>0.65</v>
      </c>
      <c r="D26" s="4" t="s">
        <v>50</v>
      </c>
      <c r="E26" s="2">
        <v>0.4286</v>
      </c>
      <c r="F26" s="4" t="s">
        <v>50</v>
      </c>
      <c r="G26" s="2">
        <f t="shared" si="2"/>
        <v>65.93846153846154</v>
      </c>
      <c r="H26" s="10">
        <f t="shared" si="1"/>
        <v>0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>
        <v>0.481</v>
      </c>
      <c r="C27" s="2">
        <v>0.7</v>
      </c>
      <c r="D27" s="4" t="s">
        <v>50</v>
      </c>
      <c r="E27" s="2">
        <v>0.6</v>
      </c>
      <c r="F27" s="4" t="s">
        <v>50</v>
      </c>
      <c r="G27" s="2">
        <f t="shared" si="2"/>
        <v>85.71428571428572</v>
      </c>
      <c r="H27" s="10">
        <f t="shared" si="1"/>
        <v>0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0</v>
      </c>
      <c r="P27" s="11">
        <f>IF(E27&gt;L27,0.5,0)</f>
        <v>0</v>
      </c>
      <c r="Q27" s="12">
        <f t="shared" si="0"/>
        <v>0</v>
      </c>
    </row>
    <row r="28" spans="1:17" ht="56.25">
      <c r="A28" s="17" t="s">
        <v>39</v>
      </c>
      <c r="B28" s="4">
        <v>0.325</v>
      </c>
      <c r="C28" s="2">
        <v>0.7</v>
      </c>
      <c r="D28" s="4" t="s">
        <v>50</v>
      </c>
      <c r="E28" s="2">
        <v>0.55</v>
      </c>
      <c r="F28" s="4" t="s">
        <v>50</v>
      </c>
      <c r="G28" s="2">
        <f t="shared" si="2"/>
        <v>78.57142857142858</v>
      </c>
      <c r="H28" s="10">
        <f t="shared" si="1"/>
        <v>0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>
        <v>0.625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0.667</v>
      </c>
      <c r="C30" s="2">
        <v>0.75</v>
      </c>
      <c r="D30" s="4" t="s">
        <v>50</v>
      </c>
      <c r="E30" s="2">
        <v>0.7282</v>
      </c>
      <c r="F30" s="4" t="s">
        <v>50</v>
      </c>
      <c r="G30" s="2">
        <f t="shared" si="2"/>
        <v>97.09333333333333</v>
      </c>
      <c r="H30" s="10">
        <f t="shared" si="1"/>
        <v>0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>
        <v>0</v>
      </c>
      <c r="C31" s="4" t="s">
        <v>50</v>
      </c>
      <c r="D31" s="2">
        <v>0.6265333333333333</v>
      </c>
      <c r="E31" s="2">
        <v>0</v>
      </c>
      <c r="F31" s="2">
        <f>IF(AND(D31=0,E31&gt;0),100,(IF(D31=0,0,E31/D31*100-100)))</f>
        <v>-100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0.125</v>
      </c>
      <c r="C33" s="4">
        <v>0</v>
      </c>
      <c r="D33" s="4" t="s">
        <v>50</v>
      </c>
      <c r="E33" s="2">
        <v>0.3</v>
      </c>
      <c r="F33" s="2">
        <f>IF(AND(B33=0,E33&gt;0),100,(IF(B33=0,0,E33/B33*100-100)))</f>
        <v>140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0.5</v>
      </c>
      <c r="Q33" s="12">
        <f t="shared" si="0"/>
        <v>1</v>
      </c>
    </row>
    <row r="34" spans="1:17" ht="45">
      <c r="A34" s="17" t="s">
        <v>44</v>
      </c>
      <c r="B34" s="4">
        <v>0.35</v>
      </c>
      <c r="C34" s="2">
        <v>0.95</v>
      </c>
      <c r="D34" s="4" t="s">
        <v>50</v>
      </c>
      <c r="E34" s="2">
        <v>0.525</v>
      </c>
      <c r="F34" s="4" t="s">
        <v>50</v>
      </c>
      <c r="G34" s="2">
        <f>IF(C34=0,0,E34/C34*100)</f>
        <v>55.26315789473685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0.67</v>
      </c>
      <c r="C37" s="2">
        <v>0.95</v>
      </c>
      <c r="D37" s="4" t="s">
        <v>50</v>
      </c>
      <c r="E37" s="2">
        <v>0.653</v>
      </c>
      <c r="F37" s="4" t="s">
        <v>50</v>
      </c>
      <c r="G37" s="2">
        <f>IF(C37=0,0,E37/C37*100)</f>
        <v>68.73684210526316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12.5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12.5</v>
      </c>
      <c r="P46" s="26">
        <f>V_пр_32_8+V_пр_26_8+V_пр_18_8+V_пр_1_8</f>
        <v>12.5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2022-12-27T10:53:57Z</cp:lastPrinted>
  <dcterms:created xsi:type="dcterms:W3CDTF">2022-06-27T03:43:26Z</dcterms:created>
  <dcterms:modified xsi:type="dcterms:W3CDTF">2022-12-27T10:54:03Z</dcterms:modified>
  <cp:category/>
  <cp:version/>
  <cp:contentType/>
  <cp:contentStatus/>
</cp:coreProperties>
</file>